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240" yWindow="105" windowWidth="21075" windowHeight="9975" activeTab="2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16'!$A$1:$M$60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7" i="3"/>
  <c r="F9" i="1" l="1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7" i="1"/>
  <c r="I41" i="3" l="1"/>
  <c r="I42" i="3"/>
  <c r="I43" i="3"/>
  <c r="I44" i="3"/>
  <c r="I45" i="3"/>
  <c r="F41" i="3"/>
  <c r="J41" i="3" s="1"/>
  <c r="F42" i="3"/>
  <c r="J42" i="3" s="1"/>
  <c r="F43" i="3"/>
  <c r="J43" i="3" s="1"/>
  <c r="K43" i="3" s="1"/>
  <c r="F44" i="3"/>
  <c r="J44" i="3" s="1"/>
  <c r="K44" i="3" s="1"/>
  <c r="F45" i="3"/>
  <c r="J45" i="3" s="1"/>
  <c r="K45" i="3" s="1"/>
  <c r="F46" i="3"/>
  <c r="J46" i="3" s="1"/>
  <c r="I46" i="3"/>
  <c r="I40" i="3"/>
  <c r="J40" i="3"/>
  <c r="I39" i="3"/>
  <c r="J39" i="3"/>
  <c r="I38" i="3"/>
  <c r="J38" i="3"/>
  <c r="J37" i="3"/>
  <c r="K37" i="3" s="1"/>
  <c r="I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2" i="1"/>
  <c r="I2" i="2"/>
  <c r="K42" i="3"/>
  <c r="L42" i="3"/>
  <c r="K41" i="3"/>
  <c r="L41" i="3"/>
  <c r="L45" i="3"/>
  <c r="L43" i="3"/>
  <c r="L44" i="3"/>
  <c r="K8" i="3"/>
  <c r="L8" i="3"/>
  <c r="K10" i="3"/>
  <c r="L10" i="3"/>
  <c r="K12" i="3"/>
  <c r="L12" i="3"/>
  <c r="K14" i="3"/>
  <c r="L14" i="3"/>
  <c r="K16" i="3"/>
  <c r="L16" i="3"/>
  <c r="K18" i="3"/>
  <c r="L18" i="3"/>
  <c r="K20" i="3"/>
  <c r="L20" i="3"/>
  <c r="K22" i="3"/>
  <c r="L22" i="3"/>
  <c r="L23" i="3"/>
  <c r="K23" i="3"/>
  <c r="L25" i="3"/>
  <c r="K25" i="3"/>
  <c r="K26" i="3"/>
  <c r="L26" i="3"/>
  <c r="L27" i="3"/>
  <c r="K27" i="3"/>
  <c r="L29" i="3"/>
  <c r="K29" i="3"/>
  <c r="K30" i="3"/>
  <c r="L30" i="3"/>
  <c r="L31" i="3"/>
  <c r="K31" i="3"/>
  <c r="K32" i="3"/>
  <c r="L32" i="3"/>
  <c r="L33" i="3"/>
  <c r="K33" i="3"/>
  <c r="K34" i="3"/>
  <c r="L34" i="3"/>
  <c r="L35" i="3"/>
  <c r="K35" i="3"/>
  <c r="K36" i="3"/>
  <c r="L36" i="3"/>
  <c r="L38" i="3"/>
  <c r="K38" i="3"/>
  <c r="K39" i="3"/>
  <c r="L39" i="3"/>
  <c r="L40" i="3"/>
  <c r="K40" i="3"/>
  <c r="L46" i="3"/>
  <c r="K46" i="3"/>
  <c r="L7" i="3"/>
  <c r="K7" i="3"/>
  <c r="J2" i="3"/>
  <c r="L9" i="3"/>
  <c r="K9" i="3"/>
  <c r="L11" i="3"/>
  <c r="K11" i="3"/>
  <c r="L13" i="3"/>
  <c r="K13" i="3"/>
  <c r="L15" i="3"/>
  <c r="K15" i="3"/>
  <c r="L17" i="3"/>
  <c r="K17" i="3"/>
  <c r="L19" i="3"/>
  <c r="K19" i="3"/>
  <c r="L21" i="3"/>
  <c r="K21" i="3"/>
  <c r="K24" i="3"/>
  <c r="L24" i="3"/>
  <c r="K28" i="3"/>
  <c r="L28" i="3"/>
  <c r="L37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J3" i="6" l="1"/>
  <c r="L2" i="3"/>
  <c r="L2" i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<sst xmlns="http://schemas.openxmlformats.org/spreadsheetml/2006/main" count="167" uniqueCount="49">
  <si>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</si>
  <si>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</si>
  <si>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</si>
  <si>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</si>
  <si>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</si>
  <si>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</si>
  <si>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</si>
  <si>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</si>
  <si>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</si>
  <si>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</si>
  <si>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</si>
  <si>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</si>
  <si>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</si>
  <si>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</si>
  <si>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</si>
  <si>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</si>
  <si>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</si>
  <si>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</si>
  <si>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</si>
  <si>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</si>
  <si>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</si>
  <si>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</si>
  <si>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</si>
  <si>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</si>
  <si>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</si>
  <si>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</si>
  <si>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</si>
  <si>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</si>
  <si>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</si>
  <si>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</si>
  <si>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</si>
  <si>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</si>
  <si>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</si>
  <si>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</si>
  <si>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</si>
  <si>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</si>
  <si>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GEOG</t>
  </si>
  <si>
    <t>Geography</t>
  </si>
  <si>
    <t>GEOG 1</t>
  </si>
  <si>
    <t>GEOG 1 (Large Lecture)</t>
  </si>
  <si>
    <t>GEOG 1L</t>
  </si>
  <si>
    <t>GEOG 2</t>
  </si>
  <si>
    <t>GEOG 8</t>
  </si>
  <si>
    <t>GEOG 12</t>
  </si>
  <si>
    <t>GEOG 5</t>
  </si>
  <si>
    <t xml:space="preserve"> </t>
  </si>
  <si>
    <t xml:space="preserve">The spring course proposal is not an additional course, but one that should have part of the regular geography load but was left off due to it being a large lecture.  The summer course is an additional DE course which should bring in very high productivity.  </t>
  </si>
  <si>
    <t>Additions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</si>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</sst>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  <xf numFmtId="0" fontId="11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3" fillId="6" borderId="1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checked="Checked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161925</xdr:rowOff>
        </xdr:from>
        <xdr:to>
          <xdr:col>7</xdr:col>
          <xdr:colOff>666750</xdr:colOff>
          <xdr:row>57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200025</xdr:rowOff>
        </xdr:from>
        <xdr:to>
          <xdr:col>8</xdr:col>
          <xdr:colOff>600075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161925</xdr:rowOff>
        </xdr:from>
        <xdr:to>
          <xdr:col>8</xdr:col>
          <xdr:colOff>676275</xdr:colOff>
          <xdr:row>57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190500</xdr:rowOff>
        </xdr:from>
        <xdr:to>
          <xdr:col>7</xdr:col>
          <xdr:colOff>819150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zoomScale="90" zoomScaleNormal="90" workbookViewId="0">
      <pane ySplit="6" topLeftCell="A7" activePane="bottomLeft" state="frozen"/>
      <selection activeCell="E2" sqref="E2:H2"/>
      <selection pane="bottomLeft" activeCell="G15" sqref="G15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87" t="s">
        <v>30</v>
      </c>
      <c r="F1" s="88"/>
      <c r="G1" s="8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90" t="str">
        <f>'2015-16 Summary'!B2</f>
        <v>GEOG</v>
      </c>
      <c r="F2" s="90"/>
      <c r="G2" s="90"/>
      <c r="H2" s="40">
        <f>'2015-16 Summary'!C2</f>
        <v>4.32</v>
      </c>
      <c r="I2" s="28">
        <f>SUM(I7:I20)</f>
        <v>0.60000000000000009</v>
      </c>
      <c r="J2" s="28">
        <f t="shared" ref="J2:K2" si="0">SUM(J7:J20)</f>
        <v>405</v>
      </c>
      <c r="K2" s="28">
        <f t="shared" si="0"/>
        <v>13.5</v>
      </c>
      <c r="L2" s="42">
        <f>J2/I2</f>
        <v>674.99999999999989</v>
      </c>
    </row>
    <row r="3" spans="1:13" ht="19.5" customHeight="1" x14ac:dyDescent="0.25">
      <c r="A3" s="91"/>
      <c r="B3" s="92"/>
      <c r="C3" s="92"/>
      <c r="D3" s="92"/>
      <c r="E3" s="31"/>
      <c r="F3" s="85" t="s">
        <v>26</v>
      </c>
      <c r="G3" s="85"/>
      <c r="H3" s="86"/>
      <c r="I3" s="28">
        <f>'2015-16 Summary'!C2-'Summer 15'!I2-'Fall 15'!I2-'Spring 16'!I2</f>
        <v>-0.56999999999999984</v>
      </c>
      <c r="J3" s="43"/>
      <c r="K3" s="44"/>
      <c r="L3" s="4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 t="s">
        <v>37</v>
      </c>
      <c r="B7" s="4" t="s">
        <v>38</v>
      </c>
      <c r="C7" s="4">
        <v>45</v>
      </c>
      <c r="D7" s="5">
        <v>45</v>
      </c>
      <c r="E7" s="4">
        <v>2</v>
      </c>
      <c r="F7" s="6">
        <f>E7*D7</f>
        <v>90</v>
      </c>
      <c r="G7" s="7">
        <v>3</v>
      </c>
      <c r="H7" s="8">
        <v>3</v>
      </c>
      <c r="I7" s="74">
        <f t="shared" ref="I7:I24" si="1">H7*E7/15</f>
        <v>0.4</v>
      </c>
      <c r="J7" s="73">
        <f>F7*G7</f>
        <v>270</v>
      </c>
      <c r="K7" s="75">
        <f>J7/30</f>
        <v>9</v>
      </c>
      <c r="L7" s="74">
        <f t="shared" ref="L7:L24" si="2">J7/I7</f>
        <v>675</v>
      </c>
      <c r="M7" s="93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94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94"/>
    </row>
    <row r="10" spans="1:13" ht="15.75" customHeight="1" x14ac:dyDescent="0.25">
      <c r="A10" s="56" t="s">
        <v>47</v>
      </c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94"/>
    </row>
    <row r="11" spans="1:13" ht="15.75" customHeight="1" x14ac:dyDescent="0.25">
      <c r="A11" s="127" t="s">
        <v>37</v>
      </c>
      <c r="B11" s="127">
        <v>1</v>
      </c>
      <c r="C11" s="128">
        <v>45</v>
      </c>
      <c r="D11" s="129">
        <v>45</v>
      </c>
      <c r="E11" s="128">
        <v>1</v>
      </c>
      <c r="F11" s="73">
        <f t="shared" si="6"/>
        <v>45</v>
      </c>
      <c r="G11" s="27">
        <v>3</v>
      </c>
      <c r="H11" s="27">
        <v>3</v>
      </c>
      <c r="I11" s="74">
        <f t="shared" si="1"/>
        <v>0.2</v>
      </c>
      <c r="J11" s="73">
        <f t="shared" si="4"/>
        <v>135</v>
      </c>
      <c r="K11" s="75">
        <f t="shared" si="5"/>
        <v>4.5</v>
      </c>
      <c r="L11" s="74">
        <f t="shared" si="2"/>
        <v>675</v>
      </c>
      <c r="M11" s="94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94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94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94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94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94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94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94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94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94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94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94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94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94"/>
    </row>
    <row r="25" spans="1:13" ht="18.75" customHeight="1" x14ac:dyDescent="0.25">
      <c r="A25" s="95" t="s">
        <v>16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3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3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</row>
    <row r="28" spans="1:13" x14ac:dyDescent="0.2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</row>
    <row r="29" spans="1:13" x14ac:dyDescent="0.2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</row>
    <row r="30" spans="1:13" x14ac:dyDescent="0.25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3"/>
    </row>
    <row r="31" spans="1:13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3"/>
    </row>
    <row r="32" spans="1:13" x14ac:dyDescent="0.25">
      <c r="A32" s="10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107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108" t="s">
        <v>19</v>
      </c>
      <c r="C35" s="109"/>
      <c r="D35" s="109"/>
      <c r="E35" s="109"/>
      <c r="F35" s="109"/>
      <c r="G35" s="109"/>
      <c r="H35" s="110"/>
      <c r="I35" s="111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81" t="s">
        <v>21</v>
      </c>
      <c r="C37" s="82"/>
      <c r="D37" s="82"/>
      <c r="E37" s="82"/>
      <c r="F37" s="82"/>
      <c r="G37" s="82"/>
      <c r="H37" s="83"/>
      <c r="I37" s="8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M7:M24"/>
    <mergeCell ref="A25:M25"/>
    <mergeCell ref="A26:M32"/>
    <mergeCell ref="B35:G35"/>
    <mergeCell ref="H35:I35"/>
    <mergeCell ref="B37:G37"/>
    <mergeCell ref="H37:I37"/>
    <mergeCell ref="F3:H3"/>
    <mergeCell ref="E1:G1"/>
    <mergeCell ref="E2:G2"/>
    <mergeCell ref="A3:D3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zoomScale="90" zoomScaleNormal="90" workbookViewId="0">
      <pane ySplit="6" topLeftCell="A7" activePane="bottomLeft" state="frozen"/>
      <selection activeCell="E2" sqref="E2:G2"/>
      <selection pane="bottomLeft" activeCell="G18" sqref="G18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87" t="s">
        <v>30</v>
      </c>
      <c r="F1" s="88"/>
      <c r="G1" s="8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GEOG</v>
      </c>
      <c r="F2" s="112"/>
      <c r="G2" s="112"/>
      <c r="H2" s="40">
        <f>'2015-16 Summary'!C2</f>
        <v>4.32</v>
      </c>
      <c r="I2" s="28">
        <f>SUM(I7:I39)</f>
        <v>2.0099999999999998</v>
      </c>
      <c r="J2" s="29">
        <f>SUM(J7:J39)</f>
        <v>1314</v>
      </c>
      <c r="K2" s="30">
        <f>SUM(K7:K39)</f>
        <v>43.8</v>
      </c>
      <c r="L2" s="30">
        <f>J2/I2</f>
        <v>653.73134328358219</v>
      </c>
    </row>
    <row r="3" spans="1:13" ht="19.5" customHeight="1" x14ac:dyDescent="0.25">
      <c r="A3" s="91"/>
      <c r="B3" s="92"/>
      <c r="C3" s="92"/>
      <c r="D3" s="92"/>
      <c r="E3" s="31"/>
      <c r="F3" s="85" t="s">
        <v>26</v>
      </c>
      <c r="G3" s="85"/>
      <c r="H3" s="86"/>
      <c r="I3" s="28">
        <f>'2015-16 Summary'!C2-'Summer 15'!I2-'Fall 15'!I2-'Spring 16'!I2</f>
        <v>-0.56999999999999984</v>
      </c>
      <c r="J3" s="48"/>
      <c r="K3" s="49"/>
      <c r="L3" s="49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37</v>
      </c>
      <c r="B7" s="4" t="s">
        <v>38</v>
      </c>
      <c r="C7" s="4">
        <v>45</v>
      </c>
      <c r="D7" s="5">
        <v>45</v>
      </c>
      <c r="E7" s="4">
        <v>3</v>
      </c>
      <c r="F7" s="6">
        <f t="shared" ref="F7:F39" si="0">D7*E7</f>
        <v>135</v>
      </c>
      <c r="G7" s="7">
        <v>3</v>
      </c>
      <c r="H7" s="8">
        <v>3</v>
      </c>
      <c r="I7" s="74">
        <f t="shared" ref="I7:I39" si="1">H7*E7/15</f>
        <v>0.6</v>
      </c>
      <c r="J7" s="73">
        <f t="shared" ref="J7:J39" si="2">(F7*G7)</f>
        <v>405</v>
      </c>
      <c r="K7" s="75">
        <f>J7/30</f>
        <v>13.5</v>
      </c>
      <c r="L7" s="74">
        <f t="shared" ref="L7:L39" si="3">J7/I7</f>
        <v>675</v>
      </c>
      <c r="M7" s="93"/>
    </row>
    <row r="8" spans="1:13" ht="15.75" customHeight="1" x14ac:dyDescent="0.25">
      <c r="A8" s="4" t="s">
        <v>37</v>
      </c>
      <c r="B8" s="4" t="s">
        <v>39</v>
      </c>
      <c r="C8" s="4">
        <v>90</v>
      </c>
      <c r="D8" s="5">
        <v>90</v>
      </c>
      <c r="E8" s="4">
        <v>1</v>
      </c>
      <c r="F8" s="6">
        <f t="shared" si="0"/>
        <v>90</v>
      </c>
      <c r="G8" s="7">
        <v>3</v>
      </c>
      <c r="H8" s="8">
        <v>5.4</v>
      </c>
      <c r="I8" s="74">
        <f t="shared" si="1"/>
        <v>0.36000000000000004</v>
      </c>
      <c r="J8" s="73">
        <f t="shared" si="2"/>
        <v>270</v>
      </c>
      <c r="K8" s="75">
        <f t="shared" ref="K8:K39" si="4">J8/30</f>
        <v>9</v>
      </c>
      <c r="L8" s="74">
        <f t="shared" si="3"/>
        <v>749.99999999999989</v>
      </c>
      <c r="M8" s="94"/>
    </row>
    <row r="9" spans="1:13" ht="15.75" customHeight="1" x14ac:dyDescent="0.25">
      <c r="A9" s="4" t="s">
        <v>37</v>
      </c>
      <c r="B9" s="3" t="s">
        <v>40</v>
      </c>
      <c r="C9" s="4">
        <v>24</v>
      </c>
      <c r="D9" s="5">
        <v>24</v>
      </c>
      <c r="E9" s="4">
        <v>2</v>
      </c>
      <c r="F9" s="6">
        <f t="shared" si="0"/>
        <v>48</v>
      </c>
      <c r="G9" s="7">
        <v>3</v>
      </c>
      <c r="H9" s="8">
        <v>2.25</v>
      </c>
      <c r="I9" s="74">
        <f t="shared" si="1"/>
        <v>0.3</v>
      </c>
      <c r="J9" s="73">
        <f t="shared" si="2"/>
        <v>144</v>
      </c>
      <c r="K9" s="75">
        <f t="shared" si="4"/>
        <v>4.8</v>
      </c>
      <c r="L9" s="74">
        <f t="shared" si="3"/>
        <v>480</v>
      </c>
      <c r="M9" s="94"/>
    </row>
    <row r="10" spans="1:13" ht="15.75" customHeight="1" x14ac:dyDescent="0.25">
      <c r="A10" s="4" t="s">
        <v>37</v>
      </c>
      <c r="B10" s="4" t="s">
        <v>41</v>
      </c>
      <c r="C10" s="4">
        <v>45</v>
      </c>
      <c r="D10" s="4">
        <v>45</v>
      </c>
      <c r="E10" s="4">
        <v>1</v>
      </c>
      <c r="F10" s="6">
        <f t="shared" si="0"/>
        <v>45</v>
      </c>
      <c r="G10" s="7">
        <v>3</v>
      </c>
      <c r="H10" s="7">
        <v>3</v>
      </c>
      <c r="I10" s="74">
        <f t="shared" si="1"/>
        <v>0.2</v>
      </c>
      <c r="J10" s="73">
        <f t="shared" si="2"/>
        <v>135</v>
      </c>
      <c r="K10" s="75">
        <f t="shared" si="4"/>
        <v>4.5</v>
      </c>
      <c r="L10" s="74">
        <f t="shared" si="3"/>
        <v>675</v>
      </c>
      <c r="M10" s="94"/>
    </row>
    <row r="11" spans="1:13" ht="15.75" customHeight="1" x14ac:dyDescent="0.25">
      <c r="A11" s="4" t="s">
        <v>37</v>
      </c>
      <c r="B11" s="4" t="s">
        <v>42</v>
      </c>
      <c r="C11" s="4">
        <v>45</v>
      </c>
      <c r="D11" s="4">
        <v>45</v>
      </c>
      <c r="E11" s="4">
        <v>1</v>
      </c>
      <c r="F11" s="6">
        <f t="shared" si="0"/>
        <v>45</v>
      </c>
      <c r="G11" s="7">
        <v>3</v>
      </c>
      <c r="H11" s="7">
        <v>3</v>
      </c>
      <c r="I11" s="74">
        <f t="shared" si="1"/>
        <v>0.2</v>
      </c>
      <c r="J11" s="73">
        <f t="shared" si="2"/>
        <v>135</v>
      </c>
      <c r="K11" s="75">
        <f t="shared" si="4"/>
        <v>4.5</v>
      </c>
      <c r="L11" s="74">
        <f t="shared" si="3"/>
        <v>675</v>
      </c>
      <c r="M11" s="94"/>
    </row>
    <row r="12" spans="1:13" ht="15.75" customHeight="1" x14ac:dyDescent="0.25">
      <c r="A12" s="3" t="s">
        <v>37</v>
      </c>
      <c r="B12" s="3" t="s">
        <v>43</v>
      </c>
      <c r="C12" s="4">
        <v>45</v>
      </c>
      <c r="D12" s="4">
        <v>45</v>
      </c>
      <c r="E12" s="4">
        <v>1</v>
      </c>
      <c r="F12" s="6">
        <f t="shared" si="0"/>
        <v>45</v>
      </c>
      <c r="G12" s="7">
        <v>3</v>
      </c>
      <c r="H12" s="7">
        <v>3</v>
      </c>
      <c r="I12" s="74">
        <f t="shared" si="1"/>
        <v>0.2</v>
      </c>
      <c r="J12" s="73">
        <f t="shared" si="2"/>
        <v>135</v>
      </c>
      <c r="K12" s="75">
        <f t="shared" si="4"/>
        <v>4.5</v>
      </c>
      <c r="L12" s="74">
        <f t="shared" si="3"/>
        <v>675</v>
      </c>
      <c r="M12" s="94"/>
    </row>
    <row r="13" spans="1:13" ht="15.75" customHeight="1" x14ac:dyDescent="0.25">
      <c r="A13" s="3"/>
      <c r="B13" s="3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4"/>
        <v>0</v>
      </c>
      <c r="L13" s="74" t="e">
        <f t="shared" si="3"/>
        <v>#DIV/0!</v>
      </c>
      <c r="M13" s="94"/>
    </row>
    <row r="14" spans="1:13" ht="15.75" customHeight="1" x14ac:dyDescent="0.25">
      <c r="A14" s="4"/>
      <c r="B14" s="3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4"/>
        <v>0</v>
      </c>
      <c r="L14" s="74" t="e">
        <f t="shared" si="3"/>
        <v>#DIV/0!</v>
      </c>
      <c r="M14" s="94"/>
    </row>
    <row r="15" spans="1:13" ht="15.75" customHeight="1" x14ac:dyDescent="0.25">
      <c r="A15" s="4"/>
      <c r="B15" s="3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94"/>
    </row>
    <row r="16" spans="1:13" ht="15.75" customHeight="1" x14ac:dyDescent="0.25">
      <c r="A16" s="4" t="s">
        <v>47</v>
      </c>
      <c r="B16" s="3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94"/>
    </row>
    <row r="17" spans="1:13" ht="15.75" customHeight="1" x14ac:dyDescent="0.25">
      <c r="A17" s="127" t="s">
        <v>36</v>
      </c>
      <c r="B17" s="128" t="s">
        <v>48</v>
      </c>
      <c r="C17" s="128">
        <v>24</v>
      </c>
      <c r="D17" s="129">
        <v>30</v>
      </c>
      <c r="E17" s="128">
        <v>1</v>
      </c>
      <c r="F17" s="6">
        <f t="shared" si="0"/>
        <v>30</v>
      </c>
      <c r="G17" s="7">
        <v>3</v>
      </c>
      <c r="H17" s="7">
        <v>2.25</v>
      </c>
      <c r="I17" s="74">
        <f t="shared" si="1"/>
        <v>0.15</v>
      </c>
      <c r="J17" s="73">
        <f t="shared" si="2"/>
        <v>90</v>
      </c>
      <c r="K17" s="75">
        <f t="shared" si="4"/>
        <v>3</v>
      </c>
      <c r="L17" s="74">
        <f t="shared" si="3"/>
        <v>600</v>
      </c>
      <c r="M17" s="94"/>
    </row>
    <row r="18" spans="1:13" ht="15.75" customHeight="1" x14ac:dyDescent="0.25">
      <c r="A18" s="4"/>
      <c r="B18" s="3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94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94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94"/>
    </row>
    <row r="21" spans="1:13" ht="15.75" customHeight="1" x14ac:dyDescent="0.25">
      <c r="A21" s="4"/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94"/>
    </row>
    <row r="22" spans="1:13" ht="15.75" customHeight="1" x14ac:dyDescent="0.25">
      <c r="A22" s="4"/>
      <c r="B22" s="3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94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94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94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94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94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94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94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94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94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94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94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94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94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94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94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94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94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94"/>
    </row>
    <row r="40" spans="1:13" ht="18.75" customHeight="1" x14ac:dyDescent="0.25">
      <c r="A40" s="95" t="s">
        <v>16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/>
    </row>
    <row r="41" spans="1:13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00"/>
    </row>
    <row r="42" spans="1:13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</row>
    <row r="43" spans="1:13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</row>
    <row r="44" spans="1:13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3"/>
    </row>
    <row r="45" spans="1:13" x14ac:dyDescent="0.2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3"/>
    </row>
    <row r="46" spans="1:13" x14ac:dyDescent="0.2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3"/>
    </row>
    <row r="47" spans="1:13" x14ac:dyDescent="0.25">
      <c r="A47" s="106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07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108" t="s">
        <v>19</v>
      </c>
      <c r="C50" s="109"/>
      <c r="D50" s="109"/>
      <c r="E50" s="109"/>
      <c r="F50" s="109"/>
      <c r="G50" s="109"/>
      <c r="H50" s="110"/>
      <c r="I50" s="111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81" t="s">
        <v>21</v>
      </c>
      <c r="C52" s="82"/>
      <c r="D52" s="82"/>
      <c r="E52" s="82"/>
      <c r="F52" s="82"/>
      <c r="G52" s="82"/>
      <c r="H52" s="83"/>
      <c r="I52" s="8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M7:M39"/>
    <mergeCell ref="A40:M40"/>
    <mergeCell ref="A41:M47"/>
    <mergeCell ref="B50:G50"/>
    <mergeCell ref="H50:I50"/>
    <mergeCell ref="B52:G52"/>
    <mergeCell ref="H52:I52"/>
    <mergeCell ref="F3:H3"/>
    <mergeCell ref="E1:G1"/>
    <mergeCell ref="E2:G2"/>
    <mergeCell ref="A3:D3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tabSelected="1" zoomScale="90" zoomScaleNormal="90" workbookViewId="0">
      <pane ySplit="6" topLeftCell="A16" activePane="bottomLeft" state="frozen"/>
      <selection activeCell="E2" sqref="E2:G2"/>
      <selection pane="bottomLeft" activeCell="G27" sqref="G27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87" t="s">
        <v>30</v>
      </c>
      <c r="F1" s="88"/>
      <c r="G1" s="8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GEOG</v>
      </c>
      <c r="F2" s="112"/>
      <c r="G2" s="112"/>
      <c r="H2" s="40">
        <f>'2015-16 Summary'!C2</f>
        <v>4.32</v>
      </c>
      <c r="I2" s="28">
        <f>SUM(I7:I40)</f>
        <v>2.2800000000000002</v>
      </c>
      <c r="J2" s="41">
        <f>SUM(J7:J39)</f>
        <v>1494</v>
      </c>
      <c r="K2" s="42">
        <f>SUM(K7:K39)</f>
        <v>49.8</v>
      </c>
      <c r="L2" s="42">
        <f>J2/I2</f>
        <v>655.26315789473676</v>
      </c>
    </row>
    <row r="3" spans="1:13" ht="19.5" customHeight="1" x14ac:dyDescent="0.25">
      <c r="A3" s="91"/>
      <c r="B3" s="92"/>
      <c r="C3" s="92"/>
      <c r="D3" s="92"/>
      <c r="E3" s="31"/>
      <c r="F3" s="85" t="s">
        <v>26</v>
      </c>
      <c r="G3" s="85"/>
      <c r="H3" s="86"/>
      <c r="I3" s="28">
        <f>'2015-16 Summary'!C2-'Summer 15'!I2-'Fall 15'!I2-'Spring 16'!I2</f>
        <v>-0.56999999999999984</v>
      </c>
      <c r="J3" s="63"/>
      <c r="K3" s="64"/>
      <c r="L3" s="6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45</v>
      </c>
      <c r="B7" s="4"/>
      <c r="C7" s="4"/>
      <c r="D7" s="5"/>
      <c r="E7" s="4"/>
      <c r="F7" s="6">
        <f t="shared" ref="F7:F40" si="0">D7*E7</f>
        <v>0</v>
      </c>
      <c r="G7" s="7"/>
      <c r="H7" s="8"/>
      <c r="I7" s="74">
        <f t="shared" ref="I7:I46" si="1">H7*E7/15</f>
        <v>0</v>
      </c>
      <c r="J7" s="73">
        <f t="shared" ref="J7:J46" si="2">(F7*G7)</f>
        <v>0</v>
      </c>
      <c r="K7" s="75">
        <f>J7/30</f>
        <v>0</v>
      </c>
      <c r="L7" s="74" t="e">
        <f t="shared" ref="L7:L46" si="3">J7/I7</f>
        <v>#DIV/0!</v>
      </c>
      <c r="M7" s="93"/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46" si="4">J8/30</f>
        <v>0</v>
      </c>
      <c r="L8" s="74" t="e">
        <f t="shared" si="3"/>
        <v>#DIV/0!</v>
      </c>
      <c r="M8" s="94"/>
    </row>
    <row r="9" spans="1:13" ht="15.75" customHeight="1" x14ac:dyDescent="0.25">
      <c r="A9" s="4"/>
      <c r="B9" s="4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94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94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94"/>
    </row>
    <row r="12" spans="1:13" ht="15.75" customHeight="1" x14ac:dyDescent="0.25">
      <c r="A12" s="15"/>
      <c r="B12" s="16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94"/>
    </row>
    <row r="13" spans="1:13" ht="15.75" customHeight="1" x14ac:dyDescent="0.25">
      <c r="A13" s="17" t="s">
        <v>37</v>
      </c>
      <c r="B13" s="18" t="s">
        <v>38</v>
      </c>
      <c r="C13" s="4">
        <v>45</v>
      </c>
      <c r="D13" s="4">
        <v>45</v>
      </c>
      <c r="E13" s="4">
        <v>3</v>
      </c>
      <c r="F13" s="6">
        <f t="shared" si="0"/>
        <v>135</v>
      </c>
      <c r="G13" s="7">
        <v>3</v>
      </c>
      <c r="H13" s="7">
        <v>3</v>
      </c>
      <c r="I13" s="74">
        <f t="shared" si="1"/>
        <v>0.6</v>
      </c>
      <c r="J13" s="73">
        <f t="shared" si="2"/>
        <v>405</v>
      </c>
      <c r="K13" s="75">
        <f t="shared" si="4"/>
        <v>13.5</v>
      </c>
      <c r="L13" s="74">
        <f t="shared" si="3"/>
        <v>675</v>
      </c>
      <c r="M13" s="94"/>
    </row>
    <row r="14" spans="1:13" ht="15.75" customHeight="1" x14ac:dyDescent="0.25">
      <c r="A14" s="17" t="s">
        <v>37</v>
      </c>
      <c r="B14" s="18" t="s">
        <v>39</v>
      </c>
      <c r="C14" s="4">
        <v>90</v>
      </c>
      <c r="D14" s="4">
        <v>90</v>
      </c>
      <c r="E14" s="4">
        <v>1</v>
      </c>
      <c r="F14" s="6">
        <f t="shared" si="0"/>
        <v>90</v>
      </c>
      <c r="G14" s="7">
        <v>3</v>
      </c>
      <c r="H14" s="7">
        <v>5.4</v>
      </c>
      <c r="I14" s="74">
        <f t="shared" si="1"/>
        <v>0.36000000000000004</v>
      </c>
      <c r="J14" s="73">
        <f t="shared" si="2"/>
        <v>270</v>
      </c>
      <c r="K14" s="75">
        <f t="shared" si="4"/>
        <v>9</v>
      </c>
      <c r="L14" s="74">
        <f t="shared" si="3"/>
        <v>749.99999999999989</v>
      </c>
      <c r="M14" s="94"/>
    </row>
    <row r="15" spans="1:13" ht="15.75" customHeight="1" x14ac:dyDescent="0.25">
      <c r="A15" s="17" t="s">
        <v>37</v>
      </c>
      <c r="B15" s="18" t="s">
        <v>40</v>
      </c>
      <c r="C15" s="4">
        <v>24</v>
      </c>
      <c r="D15" s="4">
        <v>24</v>
      </c>
      <c r="E15" s="4">
        <v>2</v>
      </c>
      <c r="F15" s="6">
        <f t="shared" si="0"/>
        <v>48</v>
      </c>
      <c r="G15" s="7">
        <v>3</v>
      </c>
      <c r="H15" s="7">
        <v>2.4</v>
      </c>
      <c r="I15" s="74">
        <f t="shared" si="1"/>
        <v>0.32</v>
      </c>
      <c r="J15" s="73">
        <f t="shared" si="2"/>
        <v>144</v>
      </c>
      <c r="K15" s="75">
        <f t="shared" si="4"/>
        <v>4.8</v>
      </c>
      <c r="L15" s="74">
        <f t="shared" si="3"/>
        <v>450</v>
      </c>
      <c r="M15" s="94"/>
    </row>
    <row r="16" spans="1:13" ht="15.75" customHeight="1" x14ac:dyDescent="0.25">
      <c r="A16" s="17" t="s">
        <v>37</v>
      </c>
      <c r="B16" s="18" t="s">
        <v>41</v>
      </c>
      <c r="C16" s="4">
        <v>45</v>
      </c>
      <c r="D16" s="4">
        <v>45</v>
      </c>
      <c r="E16" s="4">
        <v>1</v>
      </c>
      <c r="F16" s="6">
        <f t="shared" si="0"/>
        <v>45</v>
      </c>
      <c r="G16" s="7">
        <v>3</v>
      </c>
      <c r="H16" s="7">
        <v>3</v>
      </c>
      <c r="I16" s="74">
        <f t="shared" si="1"/>
        <v>0.2</v>
      </c>
      <c r="J16" s="73">
        <f t="shared" si="2"/>
        <v>135</v>
      </c>
      <c r="K16" s="75">
        <f t="shared" si="4"/>
        <v>4.5</v>
      </c>
      <c r="L16" s="74">
        <f t="shared" si="3"/>
        <v>675</v>
      </c>
      <c r="M16" s="94"/>
    </row>
    <row r="17" spans="1:13" ht="15.75" customHeight="1" x14ac:dyDescent="0.25">
      <c r="A17" s="17" t="s">
        <v>37</v>
      </c>
      <c r="B17" s="18" t="s">
        <v>44</v>
      </c>
      <c r="C17" s="4">
        <v>45</v>
      </c>
      <c r="D17" s="4">
        <v>45</v>
      </c>
      <c r="E17" s="4">
        <v>1</v>
      </c>
      <c r="F17" s="6">
        <f t="shared" si="0"/>
        <v>45</v>
      </c>
      <c r="G17" s="7">
        <v>3</v>
      </c>
      <c r="H17" s="7">
        <v>3</v>
      </c>
      <c r="I17" s="74">
        <f t="shared" si="1"/>
        <v>0.2</v>
      </c>
      <c r="J17" s="73">
        <f t="shared" si="2"/>
        <v>135</v>
      </c>
      <c r="K17" s="75">
        <f t="shared" si="4"/>
        <v>4.5</v>
      </c>
      <c r="L17" s="74">
        <f t="shared" si="3"/>
        <v>675</v>
      </c>
      <c r="M17" s="94"/>
    </row>
    <row r="18" spans="1:13" ht="15.75" customHeight="1" x14ac:dyDescent="0.25">
      <c r="A18" s="17" t="s">
        <v>37</v>
      </c>
      <c r="B18" s="18" t="s">
        <v>42</v>
      </c>
      <c r="C18" s="4">
        <v>45</v>
      </c>
      <c r="D18" s="4">
        <v>45</v>
      </c>
      <c r="E18" s="4">
        <v>1</v>
      </c>
      <c r="F18" s="6">
        <f t="shared" si="0"/>
        <v>45</v>
      </c>
      <c r="G18" s="7">
        <v>3</v>
      </c>
      <c r="H18" s="7">
        <v>3</v>
      </c>
      <c r="I18" s="74">
        <f t="shared" si="1"/>
        <v>0.2</v>
      </c>
      <c r="J18" s="73">
        <f t="shared" si="2"/>
        <v>135</v>
      </c>
      <c r="K18" s="75">
        <f t="shared" si="4"/>
        <v>4.5</v>
      </c>
      <c r="L18" s="74">
        <f t="shared" si="3"/>
        <v>675</v>
      </c>
      <c r="M18" s="94"/>
    </row>
    <row r="19" spans="1:13" ht="15.75" customHeight="1" x14ac:dyDescent="0.25">
      <c r="A19" s="17" t="s">
        <v>37</v>
      </c>
      <c r="B19" s="18" t="s">
        <v>43</v>
      </c>
      <c r="C19" s="4">
        <v>45</v>
      </c>
      <c r="D19" s="4">
        <v>45</v>
      </c>
      <c r="E19" s="4">
        <v>1</v>
      </c>
      <c r="F19" s="6">
        <f t="shared" si="0"/>
        <v>45</v>
      </c>
      <c r="G19" s="7">
        <v>3</v>
      </c>
      <c r="H19" s="7">
        <v>3</v>
      </c>
      <c r="I19" s="74">
        <f t="shared" si="1"/>
        <v>0.2</v>
      </c>
      <c r="J19" s="73">
        <f t="shared" si="2"/>
        <v>135</v>
      </c>
      <c r="K19" s="75">
        <f t="shared" si="4"/>
        <v>4.5</v>
      </c>
      <c r="L19" s="74">
        <f t="shared" si="3"/>
        <v>675</v>
      </c>
      <c r="M19" s="94"/>
    </row>
    <row r="20" spans="1:13" ht="15.75" customHeight="1" x14ac:dyDescent="0.25">
      <c r="A20" s="17"/>
      <c r="B20" s="18"/>
      <c r="C20" s="4"/>
      <c r="D20" s="4"/>
      <c r="E20" s="4"/>
      <c r="F20" s="6">
        <f t="shared" si="0"/>
        <v>0</v>
      </c>
      <c r="G20" s="7"/>
      <c r="H20" s="7"/>
      <c r="I20" s="74"/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94"/>
    </row>
    <row r="21" spans="1:13" ht="15.75" customHeight="1" x14ac:dyDescent="0.25">
      <c r="A21" s="17"/>
      <c r="B21" s="18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94"/>
    </row>
    <row r="22" spans="1:13" ht="15.75" customHeight="1" x14ac:dyDescent="0.25">
      <c r="A22" s="17" t="s">
        <v>47</v>
      </c>
      <c r="B22" s="18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94"/>
    </row>
    <row r="23" spans="1:13" ht="15.75" customHeight="1" x14ac:dyDescent="0.25">
      <c r="A23" s="127" t="s">
        <v>37</v>
      </c>
      <c r="B23" s="127">
        <v>1</v>
      </c>
      <c r="C23" s="128">
        <v>45</v>
      </c>
      <c r="D23" s="129">
        <v>45</v>
      </c>
      <c r="E23" s="128">
        <v>1</v>
      </c>
      <c r="F23" s="6">
        <f t="shared" si="0"/>
        <v>45</v>
      </c>
      <c r="G23" s="7">
        <v>3</v>
      </c>
      <c r="H23" s="7">
        <v>3</v>
      </c>
      <c r="I23" s="74">
        <f t="shared" si="1"/>
        <v>0.2</v>
      </c>
      <c r="J23" s="73">
        <f t="shared" si="2"/>
        <v>135</v>
      </c>
      <c r="K23" s="75">
        <f t="shared" si="4"/>
        <v>4.5</v>
      </c>
      <c r="L23" s="74">
        <f t="shared" si="3"/>
        <v>675</v>
      </c>
      <c r="M23" s="94"/>
    </row>
    <row r="24" spans="1:13" ht="15.75" customHeight="1" x14ac:dyDescent="0.25">
      <c r="A24" s="15"/>
      <c r="B24" s="16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94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94"/>
    </row>
    <row r="26" spans="1:13" ht="15.75" customHeight="1" x14ac:dyDescent="0.25">
      <c r="A26" s="15"/>
      <c r="B26" s="16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94"/>
    </row>
    <row r="27" spans="1:13" ht="15.75" customHeight="1" x14ac:dyDescent="0.25">
      <c r="A27" s="15"/>
      <c r="B27" s="16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94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94"/>
    </row>
    <row r="29" spans="1:13" ht="15.75" customHeight="1" x14ac:dyDescent="0.25">
      <c r="A29" s="17"/>
      <c r="B29" s="18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94"/>
    </row>
    <row r="30" spans="1:13" ht="15.75" customHeight="1" x14ac:dyDescent="0.25">
      <c r="A30" s="17"/>
      <c r="B30" s="18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94"/>
    </row>
    <row r="31" spans="1:13" ht="15.75" customHeight="1" x14ac:dyDescent="0.25">
      <c r="A31" s="17"/>
      <c r="B31" s="18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94"/>
    </row>
    <row r="32" spans="1:13" ht="15.75" customHeight="1" x14ac:dyDescent="0.25">
      <c r="A32" s="17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94"/>
    </row>
    <row r="33" spans="1:13" ht="15.75" customHeight="1" x14ac:dyDescent="0.25">
      <c r="A33" s="17"/>
      <c r="B33" s="18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94"/>
    </row>
    <row r="34" spans="1:13" ht="15.75" customHeight="1" x14ac:dyDescent="0.25">
      <c r="A34" s="17"/>
      <c r="B34" s="18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94"/>
    </row>
    <row r="35" spans="1:13" ht="15.75" customHeight="1" x14ac:dyDescent="0.25">
      <c r="A35" s="19"/>
      <c r="B35" s="20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94"/>
    </row>
    <row r="36" spans="1:13" ht="15.75" customHeight="1" x14ac:dyDescent="0.25">
      <c r="A36" s="19"/>
      <c r="B36" s="20"/>
      <c r="C36" s="4"/>
      <c r="D36" s="4"/>
      <c r="E36" s="4"/>
      <c r="F36" s="6">
        <f t="shared" si="0"/>
        <v>0</v>
      </c>
      <c r="G36" s="7"/>
      <c r="H36" s="7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94"/>
    </row>
    <row r="37" spans="1:13" ht="15.75" customHeight="1" x14ac:dyDescent="0.25">
      <c r="A37" s="12"/>
      <c r="B37" s="21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94"/>
    </row>
    <row r="38" spans="1:13" ht="15.75" customHeight="1" x14ac:dyDescent="0.25">
      <c r="A38" s="22"/>
      <c r="B38" s="18"/>
      <c r="C38" s="4"/>
      <c r="D38" s="4"/>
      <c r="E38" s="4"/>
      <c r="F38" s="6">
        <f t="shared" si="0"/>
        <v>0</v>
      </c>
      <c r="G38" s="7"/>
      <c r="H38" s="7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94"/>
    </row>
    <row r="39" spans="1:13" ht="15.75" customHeight="1" x14ac:dyDescent="0.25">
      <c r="A39" s="22"/>
      <c r="B39" s="23"/>
      <c r="C39" s="4"/>
      <c r="D39" s="4"/>
      <c r="E39" s="4"/>
      <c r="F39" s="6">
        <f t="shared" si="0"/>
        <v>0</v>
      </c>
      <c r="G39" s="7"/>
      <c r="H39" s="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94"/>
    </row>
    <row r="40" spans="1:13" ht="15.75" customHeight="1" x14ac:dyDescent="0.25">
      <c r="A40" s="22"/>
      <c r="B40" s="23"/>
      <c r="C40" s="4"/>
      <c r="D40" s="4"/>
      <c r="E40" s="4"/>
      <c r="F40" s="6">
        <f t="shared" si="0"/>
        <v>0</v>
      </c>
      <c r="G40" s="7"/>
      <c r="H40" s="7"/>
      <c r="I40" s="74">
        <f t="shared" si="1"/>
        <v>0</v>
      </c>
      <c r="J40" s="73">
        <f t="shared" si="2"/>
        <v>0</v>
      </c>
      <c r="K40" s="75">
        <f t="shared" si="4"/>
        <v>0</v>
      </c>
      <c r="L40" s="74" t="e">
        <f t="shared" si="3"/>
        <v>#DIV/0!</v>
      </c>
      <c r="M40" s="94"/>
    </row>
    <row r="41" spans="1:13" ht="15.75" customHeight="1" x14ac:dyDescent="0.25">
      <c r="A41" s="76"/>
      <c r="B41" s="77"/>
      <c r="C41" s="54"/>
      <c r="D41" s="54"/>
      <c r="E41" s="54"/>
      <c r="F41" s="73">
        <f t="shared" ref="F41:F46" si="5">D41*E41</f>
        <v>0</v>
      </c>
      <c r="G41" s="55"/>
      <c r="H41" s="55"/>
      <c r="I41" s="74">
        <f t="shared" ref="I41:I45" si="6">H41*E41/15</f>
        <v>0</v>
      </c>
      <c r="J41" s="73">
        <f t="shared" ref="J41:J45" si="7">(F41*G41)</f>
        <v>0</v>
      </c>
      <c r="K41" s="75">
        <f t="shared" ref="K41:K45" si="8">J41/30</f>
        <v>0</v>
      </c>
      <c r="L41" s="74" t="e">
        <f t="shared" ref="L41:L45" si="9">J41/I41</f>
        <v>#DIV/0!</v>
      </c>
      <c r="M41" s="94"/>
    </row>
    <row r="42" spans="1:13" ht="15.75" customHeight="1" x14ac:dyDescent="0.25">
      <c r="A42" s="76"/>
      <c r="B42" s="78"/>
      <c r="C42" s="54"/>
      <c r="D42" s="54"/>
      <c r="E42" s="54"/>
      <c r="F42" s="73">
        <f t="shared" si="5"/>
        <v>0</v>
      </c>
      <c r="G42" s="55"/>
      <c r="H42" s="55"/>
      <c r="I42" s="74">
        <f t="shared" si="6"/>
        <v>0</v>
      </c>
      <c r="J42" s="73">
        <f t="shared" si="7"/>
        <v>0</v>
      </c>
      <c r="K42" s="75">
        <f t="shared" si="8"/>
        <v>0</v>
      </c>
      <c r="L42" s="74" t="e">
        <f t="shared" si="9"/>
        <v>#DIV/0!</v>
      </c>
      <c r="M42" s="94"/>
    </row>
    <row r="43" spans="1:13" ht="15.75" customHeight="1" x14ac:dyDescent="0.25">
      <c r="A43" s="76"/>
      <c r="B43" s="78"/>
      <c r="C43" s="54"/>
      <c r="D43" s="54"/>
      <c r="E43" s="54"/>
      <c r="F43" s="73">
        <f t="shared" si="5"/>
        <v>0</v>
      </c>
      <c r="G43" s="55"/>
      <c r="H43" s="55"/>
      <c r="I43" s="74">
        <f t="shared" si="6"/>
        <v>0</v>
      </c>
      <c r="J43" s="73">
        <f t="shared" si="7"/>
        <v>0</v>
      </c>
      <c r="K43" s="75">
        <f t="shared" si="8"/>
        <v>0</v>
      </c>
      <c r="L43" s="74" t="e">
        <f t="shared" si="9"/>
        <v>#DIV/0!</v>
      </c>
      <c r="M43" s="94"/>
    </row>
    <row r="44" spans="1:13" ht="15.75" customHeight="1" x14ac:dyDescent="0.25">
      <c r="A44" s="76"/>
      <c r="B44" s="77"/>
      <c r="C44" s="54"/>
      <c r="D44" s="54"/>
      <c r="E44" s="54"/>
      <c r="F44" s="73">
        <f t="shared" si="5"/>
        <v>0</v>
      </c>
      <c r="G44" s="55"/>
      <c r="H44" s="55"/>
      <c r="I44" s="74">
        <f t="shared" si="6"/>
        <v>0</v>
      </c>
      <c r="J44" s="73">
        <f t="shared" si="7"/>
        <v>0</v>
      </c>
      <c r="K44" s="75">
        <f t="shared" si="8"/>
        <v>0</v>
      </c>
      <c r="L44" s="74" t="e">
        <f t="shared" si="9"/>
        <v>#DIV/0!</v>
      </c>
      <c r="M44" s="94"/>
    </row>
    <row r="45" spans="1:13" ht="15.75" customHeight="1" x14ac:dyDescent="0.25">
      <c r="A45" s="76"/>
      <c r="B45" s="77"/>
      <c r="C45" s="54"/>
      <c r="D45" s="54"/>
      <c r="E45" s="54"/>
      <c r="F45" s="73">
        <f t="shared" si="5"/>
        <v>0</v>
      </c>
      <c r="G45" s="55"/>
      <c r="H45" s="55"/>
      <c r="I45" s="74">
        <f t="shared" si="6"/>
        <v>0</v>
      </c>
      <c r="J45" s="73">
        <f t="shared" si="7"/>
        <v>0</v>
      </c>
      <c r="K45" s="75">
        <f t="shared" si="8"/>
        <v>0</v>
      </c>
      <c r="L45" s="74" t="e">
        <f t="shared" si="9"/>
        <v>#DIV/0!</v>
      </c>
      <c r="M45" s="94"/>
    </row>
    <row r="46" spans="1:13" ht="15.75" customHeight="1" x14ac:dyDescent="0.25">
      <c r="A46" s="26"/>
      <c r="B46" s="26"/>
      <c r="C46" s="26"/>
      <c r="D46" s="26"/>
      <c r="E46" s="26"/>
      <c r="F46" s="73">
        <f t="shared" si="5"/>
        <v>0</v>
      </c>
      <c r="G46" s="26"/>
      <c r="H46" s="26"/>
      <c r="I46" s="74">
        <f t="shared" si="1"/>
        <v>0</v>
      </c>
      <c r="J46" s="73">
        <f t="shared" si="2"/>
        <v>0</v>
      </c>
      <c r="K46" s="75">
        <f t="shared" si="4"/>
        <v>0</v>
      </c>
      <c r="L46" s="74" t="e">
        <f t="shared" si="3"/>
        <v>#DIV/0!</v>
      </c>
      <c r="M46" s="113"/>
    </row>
    <row r="47" spans="1:13" ht="18.75" customHeight="1" x14ac:dyDescent="0.25">
      <c r="A47" s="95" t="s">
        <v>16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7"/>
    </row>
    <row r="48" spans="1:13" x14ac:dyDescent="0.25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100"/>
    </row>
    <row r="49" spans="1:13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3"/>
    </row>
    <row r="50" spans="1:13" x14ac:dyDescent="0.25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3"/>
    </row>
    <row r="51" spans="1:13" x14ac:dyDescent="0.25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3"/>
    </row>
    <row r="52" spans="1:13" x14ac:dyDescent="0.2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3"/>
    </row>
    <row r="53" spans="1:13" x14ac:dyDescent="0.2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3"/>
    </row>
    <row r="54" spans="1:13" x14ac:dyDescent="0.25">
      <c r="A54" s="106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107"/>
    </row>
    <row r="55" spans="1:13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31"/>
    </row>
    <row r="56" spans="1:13" ht="15.75" thickBot="1" x14ac:dyDescent="0.3">
      <c r="A56" s="10" t="s">
        <v>17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3" ht="30" customHeight="1" thickTop="1" x14ac:dyDescent="0.25">
      <c r="A57" s="11" t="s">
        <v>18</v>
      </c>
      <c r="B57" s="108" t="s">
        <v>19</v>
      </c>
      <c r="C57" s="109"/>
      <c r="D57" s="109"/>
      <c r="E57" s="109"/>
      <c r="F57" s="109"/>
      <c r="G57" s="109"/>
      <c r="H57" s="110"/>
      <c r="I57" s="111"/>
      <c r="J57" s="59"/>
      <c r="K57" s="60"/>
      <c r="L57" s="60"/>
    </row>
    <row r="58" spans="1:13" x14ac:dyDescent="0.2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60"/>
    </row>
    <row r="59" spans="1:13" ht="32.25" customHeight="1" x14ac:dyDescent="0.25">
      <c r="A59" s="11" t="s">
        <v>20</v>
      </c>
      <c r="B59" s="81" t="s">
        <v>21</v>
      </c>
      <c r="C59" s="82"/>
      <c r="D59" s="82"/>
      <c r="E59" s="82"/>
      <c r="F59" s="82"/>
      <c r="G59" s="82"/>
      <c r="H59" s="83"/>
      <c r="I59" s="84"/>
      <c r="J59" s="60"/>
      <c r="K59" s="60"/>
      <c r="L59" s="60"/>
    </row>
    <row r="60" spans="1:13" x14ac:dyDescent="0.25">
      <c r="I60" s="61"/>
    </row>
  </sheetData>
  <sheetProtection formatCells="0" insertRows="0" deleteRows="0"/>
  <mergeCells count="11">
    <mergeCell ref="M7:M46"/>
    <mergeCell ref="A47:M47"/>
    <mergeCell ref="A48:M54"/>
    <mergeCell ref="B57:G57"/>
    <mergeCell ref="H57:I57"/>
    <mergeCell ref="B59:G59"/>
    <mergeCell ref="H59:I59"/>
    <mergeCell ref="F3:H3"/>
    <mergeCell ref="E1:G1"/>
    <mergeCell ref="E2:G2"/>
    <mergeCell ref="A3:D3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161925</xdr:rowOff>
                  </from>
                  <to>
                    <xdr:col>7</xdr:col>
                    <xdr:colOff>666750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200025</xdr:rowOff>
                  </from>
                  <to>
                    <xdr:col>8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161925</xdr:rowOff>
                  </from>
                  <to>
                    <xdr:col>8</xdr:col>
                    <xdr:colOff>676275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190500</xdr:rowOff>
                  </from>
                  <to>
                    <xdr:col>7</xdr:col>
                    <xdr:colOff>819150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4.32</v>
      </c>
      <c r="D2" s="28">
        <f>SUM('Summer 15:Spring 16'!I2)</f>
        <v>4.8900000000000006</v>
      </c>
      <c r="E2" s="29">
        <f>SUM('Summer 15:Spring 16'!J2)</f>
        <v>3213</v>
      </c>
      <c r="F2" s="30">
        <f>SUM('Summer 15:Spring 16'!K2)</f>
        <v>107.1</v>
      </c>
      <c r="G2" s="30">
        <f>E2/D2</f>
        <v>657.05521472392627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13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87" t="s">
        <v>30</v>
      </c>
      <c r="G1" s="88"/>
      <c r="H1" s="8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GEOG</v>
      </c>
      <c r="G2" s="125"/>
      <c r="H2" s="125"/>
      <c r="I2" s="40">
        <f>'2015-16 Summary'!C2</f>
        <v>4.32</v>
      </c>
      <c r="J2" s="28">
        <f>SUM(J7:J10)</f>
        <v>0.4</v>
      </c>
      <c r="K2" s="28">
        <f>SUM(K7:K10)</f>
        <v>270</v>
      </c>
      <c r="L2" s="28">
        <f>SUM(L7:L10)</f>
        <v>9</v>
      </c>
      <c r="M2" s="42">
        <f>K2/J2</f>
        <v>675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85" t="s">
        <v>26</v>
      </c>
      <c r="H3" s="85"/>
      <c r="I3" s="86"/>
      <c r="J3" s="28">
        <f>'2015-16 Summary'!C2-'Proposed Additions'!J2-'Fall 15'!I2-'Spring 16'!I2-'Summer 15'!I2</f>
        <v>-0.96999999999999975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 t="s">
        <v>5</v>
      </c>
      <c r="B7" s="3" t="s">
        <v>37</v>
      </c>
      <c r="C7" s="4" t="s">
        <v>38</v>
      </c>
      <c r="D7" s="4">
        <v>45</v>
      </c>
      <c r="E7" s="5">
        <v>45</v>
      </c>
      <c r="F7" s="4">
        <v>1</v>
      </c>
      <c r="G7" s="6">
        <f>F7*E7</f>
        <v>45</v>
      </c>
      <c r="H7" s="7">
        <v>3</v>
      </c>
      <c r="I7" s="8">
        <v>3</v>
      </c>
      <c r="J7" s="74">
        <f t="shared" ref="J7:J12" si="0">I7*F7/15</f>
        <v>0.2</v>
      </c>
      <c r="K7" s="73">
        <f>G7*H7</f>
        <v>135</v>
      </c>
      <c r="L7" s="75">
        <f>K7/30</f>
        <v>4.5</v>
      </c>
      <c r="M7" s="74">
        <f t="shared" ref="M7:M12" si="1">K7/J7</f>
        <v>675</v>
      </c>
      <c r="N7" s="93"/>
    </row>
    <row r="8" spans="1:14" ht="15.75" customHeight="1" x14ac:dyDescent="0.25">
      <c r="A8" s="3" t="s">
        <v>23</v>
      </c>
      <c r="B8" s="3" t="s">
        <v>37</v>
      </c>
      <c r="C8" s="3" t="s">
        <v>38</v>
      </c>
      <c r="D8" s="4">
        <v>45</v>
      </c>
      <c r="E8" s="5">
        <v>45</v>
      </c>
      <c r="F8" s="4">
        <v>1</v>
      </c>
      <c r="G8" s="6">
        <f t="shared" ref="G8:G12" si="2">E8*F8</f>
        <v>45</v>
      </c>
      <c r="H8" s="7">
        <v>3</v>
      </c>
      <c r="I8" s="8">
        <v>3</v>
      </c>
      <c r="J8" s="74">
        <f t="shared" si="0"/>
        <v>0.2</v>
      </c>
      <c r="K8" s="73">
        <f t="shared" ref="K8:K12" si="3">(G8*H8)</f>
        <v>135</v>
      </c>
      <c r="L8" s="75">
        <f t="shared" ref="L8:L12" si="4">K8/30</f>
        <v>4.5</v>
      </c>
      <c r="M8" s="74">
        <f t="shared" si="1"/>
        <v>675</v>
      </c>
      <c r="N8" s="94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94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94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94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94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 t="s">
        <v>46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lhart</cp:lastModifiedBy>
  <cp:lastPrinted>2014-11-14T02:32:31Z</cp:lastPrinted>
  <dcterms:created xsi:type="dcterms:W3CDTF">2013-10-25T01:46:28Z</dcterms:created>
  <dcterms:modified xsi:type="dcterms:W3CDTF">2015-04-02T19:13:42Z</dcterms:modified>
</cp:coreProperties>
</file>